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Taavi\Documents\Mustandid\"/>
    </mc:Choice>
  </mc:AlternateContent>
  <xr:revisionPtr revIDLastSave="0" documentId="13_ncr:1_{8269A80E-83B5-48F0-B213-B225862AC76C}" xr6:coauthVersionLast="43" xr6:coauthVersionMax="43" xr10:uidLastSave="{00000000-0000-0000-0000-000000000000}"/>
  <bookViews>
    <workbookView xWindow="-120" yWindow="-120" windowWidth="29040" windowHeight="15840" activeTab="5" xr2:uid="{00000000-000D-0000-FFFF-FFFF00000000}"/>
  </bookViews>
  <sheets>
    <sheet name="Eelarve" sheetId="1" r:id="rId1"/>
    <sheet name="2019 aruandlus" sheetId="4" r:id="rId2"/>
    <sheet name="2019 aruandlus personal" sheetId="13" r:id="rId3"/>
    <sheet name="2019 prognoos" sheetId="12" r:id="rId4"/>
    <sheet name="2019 prognoos personal" sheetId="9" r:id="rId5"/>
    <sheet name="Väljamaksetaotlus" sheetId="10" r:id="rId6"/>
  </sheets>
  <externalReferences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0" l="1"/>
  <c r="B18" i="10"/>
  <c r="F12" i="10"/>
  <c r="E12" i="10"/>
  <c r="B13" i="10"/>
  <c r="B12" i="10"/>
  <c r="B8" i="10"/>
  <c r="F7" i="10"/>
  <c r="E7" i="10"/>
  <c r="C74" i="13"/>
  <c r="B73" i="13"/>
  <c r="B72" i="13"/>
  <c r="B71" i="13"/>
  <c r="B70" i="13"/>
  <c r="B69" i="13"/>
  <c r="B68" i="13"/>
  <c r="B67" i="13"/>
  <c r="B66" i="13"/>
  <c r="B74" i="13" s="1"/>
  <c r="B65" i="13"/>
  <c r="C59" i="13"/>
  <c r="B58" i="13"/>
  <c r="B57" i="13"/>
  <c r="B56" i="13"/>
  <c r="B55" i="13"/>
  <c r="B54" i="13"/>
  <c r="F9" i="13" s="1"/>
  <c r="B53" i="13"/>
  <c r="B52" i="13"/>
  <c r="B51" i="13"/>
  <c r="B50" i="13"/>
  <c r="B59" i="13" s="1"/>
  <c r="C44" i="13"/>
  <c r="B43" i="13"/>
  <c r="B42" i="13"/>
  <c r="B41" i="13"/>
  <c r="B40" i="13"/>
  <c r="B39" i="13"/>
  <c r="B38" i="13"/>
  <c r="B37" i="13"/>
  <c r="B36" i="13"/>
  <c r="B35" i="13"/>
  <c r="B44" i="13" s="1"/>
  <c r="C29" i="13"/>
  <c r="B28" i="13"/>
  <c r="B27" i="13"/>
  <c r="B26" i="13"/>
  <c r="B25" i="13"/>
  <c r="B24" i="13"/>
  <c r="B23" i="13"/>
  <c r="B22" i="13"/>
  <c r="B21" i="13"/>
  <c r="B20" i="13"/>
  <c r="B29" i="13" s="1"/>
  <c r="C14" i="13"/>
  <c r="G13" i="13"/>
  <c r="F13" i="13"/>
  <c r="B13" i="13"/>
  <c r="G12" i="13"/>
  <c r="B12" i="13"/>
  <c r="F12" i="13" s="1"/>
  <c r="G11" i="13"/>
  <c r="B11" i="13"/>
  <c r="F11" i="13" s="1"/>
  <c r="G10" i="13"/>
  <c r="B10" i="13"/>
  <c r="F10" i="13" s="1"/>
  <c r="G9" i="13"/>
  <c r="B9" i="13"/>
  <c r="G8" i="13"/>
  <c r="B8" i="13"/>
  <c r="F8" i="13" s="1"/>
  <c r="G7" i="13"/>
  <c r="B7" i="13"/>
  <c r="F7" i="13" s="1"/>
  <c r="G6" i="13"/>
  <c r="B6" i="13"/>
  <c r="F6" i="13" s="1"/>
  <c r="G5" i="13"/>
  <c r="G14" i="13" s="1"/>
  <c r="F5" i="13"/>
  <c r="B5" i="13"/>
  <c r="B7" i="10"/>
  <c r="F14" i="13" l="1"/>
  <c r="B14" i="13"/>
  <c r="K13" i="4" l="1"/>
  <c r="L13" i="4"/>
  <c r="J13" i="4"/>
  <c r="B48" i="9" l="1"/>
  <c r="B47" i="9"/>
  <c r="B46" i="9"/>
  <c r="B45" i="9"/>
  <c r="B38" i="9"/>
  <c r="B37" i="9"/>
  <c r="B36" i="9"/>
  <c r="B35" i="9"/>
  <c r="B39" i="9" s="1"/>
  <c r="B28" i="9"/>
  <c r="B27" i="9"/>
  <c r="B26" i="9"/>
  <c r="B25" i="9"/>
  <c r="B18" i="9"/>
  <c r="B17" i="9"/>
  <c r="B16" i="9"/>
  <c r="B15" i="9"/>
  <c r="B19" i="9" s="1"/>
  <c r="B8" i="9"/>
  <c r="B7" i="9"/>
  <c r="B6" i="9"/>
  <c r="F6" i="9" s="1"/>
  <c r="B5" i="9"/>
  <c r="C49" i="9"/>
  <c r="B49" i="9"/>
  <c r="C39" i="9"/>
  <c r="C29" i="9"/>
  <c r="B29" i="9"/>
  <c r="C19" i="9"/>
  <c r="C9" i="9"/>
  <c r="B9" i="9"/>
  <c r="G8" i="9"/>
  <c r="F8" i="9"/>
  <c r="G7" i="9"/>
  <c r="F7" i="9"/>
  <c r="G6" i="9"/>
  <c r="G5" i="9"/>
  <c r="F5" i="9"/>
  <c r="D7" i="12"/>
  <c r="E7" i="12"/>
  <c r="E9" i="12" s="1"/>
  <c r="F7" i="12"/>
  <c r="C10" i="12" s="1"/>
  <c r="G7" i="12"/>
  <c r="D10" i="12" s="1"/>
  <c r="H7" i="12"/>
  <c r="E10" i="12" s="1"/>
  <c r="I7" i="12"/>
  <c r="C11" i="12" s="1"/>
  <c r="J7" i="12"/>
  <c r="D11" i="12" s="1"/>
  <c r="K7" i="12"/>
  <c r="E11" i="12" s="1"/>
  <c r="L7" i="12"/>
  <c r="C12" i="12" s="1"/>
  <c r="M7" i="12"/>
  <c r="D12" i="12" s="1"/>
  <c r="N7" i="12"/>
  <c r="E12" i="12" s="1"/>
  <c r="C7" i="12"/>
  <c r="L10" i="4"/>
  <c r="K10" i="4"/>
  <c r="J10" i="4"/>
  <c r="L7" i="4"/>
  <c r="K7" i="4"/>
  <c r="J7" i="4"/>
  <c r="L4" i="4"/>
  <c r="K4" i="4"/>
  <c r="J4" i="4"/>
  <c r="A3" i="4"/>
  <c r="E13" i="12" l="1"/>
  <c r="D9" i="12"/>
  <c r="D13" i="12" s="1"/>
  <c r="C9" i="12"/>
  <c r="C13" i="12"/>
  <c r="G9" i="9"/>
  <c r="F9" i="9"/>
  <c r="F18" i="10" l="1"/>
  <c r="B3" i="1" l="1"/>
  <c r="B4" i="4" s="1"/>
  <c r="B4" i="1"/>
  <c r="B7" i="4" s="1"/>
  <c r="B5" i="1"/>
  <c r="B10" i="4" s="1"/>
  <c r="A5" i="1"/>
  <c r="A10" i="4" s="1"/>
  <c r="A4" i="1"/>
  <c r="A7" i="4" s="1"/>
  <c r="A3" i="1"/>
  <c r="A4" i="4" s="1"/>
</calcChain>
</file>

<file path=xl/sharedStrings.xml><?xml version="1.0" encoding="utf-8"?>
<sst xmlns="http://schemas.openxmlformats.org/spreadsheetml/2006/main" count="161" uniqueCount="54">
  <si>
    <t>CEF I</t>
  </si>
  <si>
    <t>KOKKU</t>
  </si>
  <si>
    <t>km</t>
  </si>
  <si>
    <t>Kuludokumendi nr</t>
  </si>
  <si>
    <t>Arve esitaja</t>
  </si>
  <si>
    <t>Kuludokumendi kuupäev</t>
  </si>
  <si>
    <t>Maksumus</t>
  </si>
  <si>
    <t>km-ta</t>
  </si>
  <si>
    <t>km-ga</t>
  </si>
  <si>
    <t>Makse kuupäev</t>
  </si>
  <si>
    <t>A3.2.2</t>
  </si>
  <si>
    <t>Construction of grade-level crossings (ecoducts, viaducts and bridges) (Phase I)</t>
  </si>
  <si>
    <t>A5.2.1</t>
  </si>
  <si>
    <t>Project implementation support measures</t>
  </si>
  <si>
    <t>A6.2.1</t>
  </si>
  <si>
    <t>Owner`s supervision (Estonian part)</t>
  </si>
  <si>
    <t>Selgitus prognoositavate kulude osas</t>
  </si>
  <si>
    <t>Töötaja:</t>
  </si>
  <si>
    <t>Positsioon:</t>
  </si>
  <si>
    <t>Töölepingu number:</t>
  </si>
  <si>
    <t>KOKKU kõik töötajad</t>
  </si>
  <si>
    <t>Vastavalt XX.YY.ZZZZ sõlmitud lepingule</t>
  </si>
  <si>
    <t>KOKKULEPE RAIL BALTIC RAUDTEETRASSIGA SEOTUD TEGEVUSTE ELLUVIIMISEKS</t>
  </si>
  <si>
    <t>palume teostada järgmine toetuse väljamakse.</t>
  </si>
  <si>
    <t>Summa km-ta</t>
  </si>
  <si>
    <t>Käibemaks</t>
  </si>
  <si>
    <t>juhatuse liige</t>
  </si>
  <si>
    <t>/allkirjastatud digitaalselt/</t>
  </si>
  <si>
    <t>Ostetud teenused ning asjad</t>
  </si>
  <si>
    <t>Personalikulud</t>
  </si>
  <si>
    <t>Ostetavad teenused ning asjad</t>
  </si>
  <si>
    <t>KOKKU VÄLJA MAKSTA</t>
  </si>
  <si>
    <t>Brutopalk</t>
  </si>
  <si>
    <t>Kogukulu</t>
  </si>
  <si>
    <t>Ostetavad teenused ning asjad; personalikulud</t>
  </si>
  <si>
    <t>Summa km-ga</t>
  </si>
  <si>
    <t>sh CEF toetus 85%</t>
  </si>
  <si>
    <t>sh CEF toetus 81%</t>
  </si>
  <si>
    <t xml:space="preserve">I. kvartal 2019 </t>
  </si>
  <si>
    <t xml:space="preserve">II. kvartal 2019 </t>
  </si>
  <si>
    <t xml:space="preserve">III. kvartal 2019 </t>
  </si>
  <si>
    <t xml:space="preserve">IV. kvartal 2019 </t>
  </si>
  <si>
    <t>I. kvartal 2019 (CEF I)</t>
  </si>
  <si>
    <t>II. kvartal 2019 (CEF I)</t>
  </si>
  <si>
    <t>III. kvartal 2019 (CEF I)</t>
  </si>
  <si>
    <t>IV. kvartal 2019 (CEF I)</t>
  </si>
  <si>
    <t>KOKKU 2019 CEF I</t>
  </si>
  <si>
    <t>/nimi/</t>
  </si>
  <si>
    <t>I. kvartal 2019</t>
  </si>
  <si>
    <t>II. kvartal 2019</t>
  </si>
  <si>
    <t>III. kvartal 2019</t>
  </si>
  <si>
    <t>IV. kvartal 2019</t>
  </si>
  <si>
    <t>2019. aastal projekti raames II kvartalil teostatud kulude eest:</t>
  </si>
  <si>
    <t>2019. aasta III kvartali kulude ettemaksuna: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</si>
</sst>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;@"/>
    <numFmt numFmtId="165" formatCode="mmmm\ yyyy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" fontId="0" fillId="0" borderId="1" xfId="0" applyNumberFormat="1" applyBorder="1" applyAlignment="1">
      <alignment vertical="top"/>
    </xf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/>
    <xf numFmtId="0" fontId="1" fillId="0" borderId="1" xfId="0" applyFont="1" applyFill="1" applyBorder="1" applyAlignment="1"/>
    <xf numFmtId="4" fontId="0" fillId="0" borderId="1" xfId="0" applyNumberFormat="1" applyBorder="1" applyAlignment="1">
      <alignment wrapText="1"/>
    </xf>
    <xf numFmtId="0" fontId="0" fillId="0" borderId="0" xfId="0" applyAlignment="1">
      <alignment vertical="top" wrapText="1"/>
    </xf>
    <xf numFmtId="0" fontId="0" fillId="3" borderId="1" xfId="0" applyFill="1" applyBorder="1"/>
    <xf numFmtId="0" fontId="0" fillId="0" borderId="1" xfId="0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165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4" borderId="0" xfId="0" applyFill="1"/>
    <xf numFmtId="0" fontId="1" fillId="4" borderId="0" xfId="0" applyFont="1" applyFill="1"/>
    <xf numFmtId="0" fontId="2" fillId="4" borderId="0" xfId="0" applyFont="1" applyFill="1"/>
    <xf numFmtId="0" fontId="0" fillId="2" borderId="1" xfId="0" applyFill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1" xfId="0" applyFont="1" applyBorder="1" applyAlignment="1">
      <alignment horizontal="right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s.local\dfs$\profiilid\kristjan.kaunissaare\My%20Documents\MyDocs\RB%20rahastamine\RES%202017-2020%20sisend_2208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t1"/>
      <sheetName val="Leht4"/>
      <sheetName val="Leht5"/>
      <sheetName val="Leht3"/>
      <sheetName val="Leht2"/>
    </sheetNames>
    <sheetDataSet>
      <sheetData sheetId="0">
        <row r="4">
          <cell r="B4" t="str">
            <v>A1.2.1</v>
          </cell>
        </row>
        <row r="21">
          <cell r="B21" t="str">
            <v>A3.2.2</v>
          </cell>
          <cell r="C21" t="str">
            <v>Construction of grade-level crossings (ecoducts, viaducts and bridges) (Phase I)</v>
          </cell>
        </row>
        <row r="26">
          <cell r="B26" t="str">
            <v>A5.2.1</v>
          </cell>
          <cell r="C26" t="str">
            <v>Project implementation support measures</v>
          </cell>
        </row>
        <row r="28">
          <cell r="B28" t="str">
            <v>A6.2.1</v>
          </cell>
          <cell r="C28" t="str">
            <v>Owner`s supervision (Estonian part)</v>
          </cell>
        </row>
      </sheetData>
      <sheetData sheetId="1"/>
      <sheetData sheetId="2"/>
      <sheetData sheetId="3">
        <row r="9">
          <cell r="P9">
            <v>39270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workbookViewId="0">
      <selection activeCell="D20" sqref="D20"/>
    </sheetView>
  </sheetViews>
  <sheetFormatPr defaultRowHeight="15" x14ac:dyDescent="0.25"/>
  <cols>
    <col min="1" max="1" width="9.140625" style="1"/>
    <col min="2" max="2" width="90" style="1" customWidth="1"/>
    <col min="3" max="3" width="11.42578125" style="1" bestFit="1" customWidth="1"/>
    <col min="4" max="7" width="12.42578125" style="1" bestFit="1" customWidth="1"/>
    <col min="8" max="16384" width="9.140625" style="1"/>
  </cols>
  <sheetData>
    <row r="1" spans="1:7" x14ac:dyDescent="0.25">
      <c r="A1" s="31"/>
      <c r="B1" s="32"/>
      <c r="C1" s="4">
        <v>2019</v>
      </c>
      <c r="D1" s="4">
        <v>2020</v>
      </c>
      <c r="E1" s="4">
        <v>2021</v>
      </c>
      <c r="F1" s="4">
        <v>2022</v>
      </c>
      <c r="G1" s="4">
        <v>2023</v>
      </c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" t="str">
        <f>[1]Leht1!B21</f>
        <v>A3.2.2</v>
      </c>
      <c r="B3" s="3" t="str">
        <f>[1]Leht1!C21</f>
        <v>Construction of grade-level crossings (ecoducts, viaducts and bridges) (Phase I)</v>
      </c>
      <c r="C3" s="5"/>
      <c r="D3" s="5"/>
      <c r="E3" s="5"/>
      <c r="F3" s="5"/>
      <c r="G3" s="5"/>
    </row>
    <row r="4" spans="1:7" ht="15" customHeight="1" x14ac:dyDescent="0.25">
      <c r="A4" s="2" t="str">
        <f>[1]Leht1!B26</f>
        <v>A5.2.1</v>
      </c>
      <c r="B4" s="3" t="str">
        <f>[1]Leht1!C26</f>
        <v>Project implementation support measures</v>
      </c>
      <c r="C4" s="5"/>
      <c r="D4" s="5"/>
      <c r="E4" s="5"/>
      <c r="F4" s="5"/>
      <c r="G4" s="5"/>
    </row>
    <row r="5" spans="1:7" x14ac:dyDescent="0.25">
      <c r="A5" s="2" t="str">
        <f>[1]Leht1!B28</f>
        <v>A6.2.1</v>
      </c>
      <c r="B5" s="3" t="str">
        <f>[1]Leht1!C28</f>
        <v>Owner`s supervision (Estonian part)</v>
      </c>
      <c r="C5" s="5"/>
      <c r="D5" s="5"/>
      <c r="E5" s="5"/>
      <c r="F5" s="5"/>
      <c r="G5" s="5"/>
    </row>
  </sheetData>
  <mergeCells count="2">
    <mergeCell ref="A2:G2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workbookViewId="0">
      <selection activeCell="C22" sqref="C22"/>
    </sheetView>
  </sheetViews>
  <sheetFormatPr defaultRowHeight="15" x14ac:dyDescent="0.25"/>
  <cols>
    <col min="1" max="1" width="9.140625" style="1" customWidth="1"/>
    <col min="2" max="2" width="90" style="6" customWidth="1"/>
    <col min="3" max="3" width="17.7109375" bestFit="1" customWidth="1"/>
    <col min="4" max="4" width="15" customWidth="1"/>
    <col min="5" max="5" width="11.42578125" bestFit="1" customWidth="1"/>
    <col min="6" max="8" width="13.42578125" customWidth="1"/>
    <col min="9" max="9" width="15" bestFit="1" customWidth="1"/>
    <col min="10" max="12" width="13.42578125" customWidth="1"/>
  </cols>
  <sheetData>
    <row r="1" spans="1:12" ht="30" customHeight="1" x14ac:dyDescent="0.25">
      <c r="A1" s="43"/>
      <c r="B1" s="44"/>
      <c r="C1" s="47" t="s">
        <v>3</v>
      </c>
      <c r="D1" s="49" t="s">
        <v>5</v>
      </c>
      <c r="E1" s="47" t="s">
        <v>4</v>
      </c>
      <c r="F1" s="51" t="s">
        <v>6</v>
      </c>
      <c r="G1" s="51"/>
      <c r="H1" s="51"/>
      <c r="I1" s="47" t="s">
        <v>9</v>
      </c>
      <c r="J1" s="51" t="s">
        <v>1</v>
      </c>
      <c r="K1" s="51"/>
      <c r="L1" s="51"/>
    </row>
    <row r="2" spans="1:12" x14ac:dyDescent="0.25">
      <c r="A2" s="45"/>
      <c r="B2" s="46"/>
      <c r="C2" s="48"/>
      <c r="D2" s="50"/>
      <c r="E2" s="48"/>
      <c r="F2" s="7" t="s">
        <v>7</v>
      </c>
      <c r="G2" s="7" t="s">
        <v>2</v>
      </c>
      <c r="H2" s="7" t="s">
        <v>8</v>
      </c>
      <c r="I2" s="48"/>
      <c r="J2" s="12" t="s">
        <v>7</v>
      </c>
      <c r="K2" s="13" t="s">
        <v>2</v>
      </c>
      <c r="L2" s="13" t="s">
        <v>8</v>
      </c>
    </row>
    <row r="3" spans="1:12" x14ac:dyDescent="0.25">
      <c r="A3" s="28" t="str">
        <f>Eelarve!A2</f>
        <v>CEF I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x14ac:dyDescent="0.25">
      <c r="A4" s="2" t="str">
        <f>Eelarve!A3</f>
        <v>A3.2.2</v>
      </c>
      <c r="B4" s="39" t="str">
        <f>Eelarve!B3</f>
        <v>Construction of grade-level crossings (ecoducts, viaducts and bridges) (Phase I)</v>
      </c>
      <c r="C4" s="40"/>
      <c r="D4" s="40"/>
      <c r="E4" s="40"/>
      <c r="F4" s="40"/>
      <c r="G4" s="40"/>
      <c r="H4" s="40"/>
      <c r="I4" s="41"/>
      <c r="J4" s="14">
        <f>SUM(F5:F6)</f>
        <v>0</v>
      </c>
      <c r="K4" s="14">
        <f>SUM(G5:G6)</f>
        <v>0</v>
      </c>
      <c r="L4" s="14">
        <f>SUM(I5:I6)</f>
        <v>0</v>
      </c>
    </row>
    <row r="5" spans="1:12" x14ac:dyDescent="0.25">
      <c r="A5" s="33"/>
      <c r="B5" s="35"/>
      <c r="C5" s="2"/>
      <c r="D5" s="2"/>
      <c r="E5" s="2"/>
      <c r="F5" s="10"/>
      <c r="G5" s="10"/>
      <c r="H5" s="10"/>
      <c r="I5" s="11"/>
      <c r="J5" s="33"/>
      <c r="K5" s="34"/>
      <c r="L5" s="35"/>
    </row>
    <row r="6" spans="1:12" x14ac:dyDescent="0.25">
      <c r="A6" s="36"/>
      <c r="B6" s="38"/>
      <c r="C6" s="2"/>
      <c r="D6" s="2"/>
      <c r="E6" s="2"/>
      <c r="F6" s="10"/>
      <c r="G6" s="10"/>
      <c r="H6" s="10"/>
      <c r="I6" s="11"/>
      <c r="J6" s="36"/>
      <c r="K6" s="37"/>
      <c r="L6" s="38"/>
    </row>
    <row r="7" spans="1:12" x14ac:dyDescent="0.25">
      <c r="A7" s="2" t="str">
        <f>Eelarve!A4</f>
        <v>A5.2.1</v>
      </c>
      <c r="B7" s="39" t="str">
        <f>Eelarve!B4</f>
        <v>Project implementation support measures</v>
      </c>
      <c r="C7" s="40"/>
      <c r="D7" s="40"/>
      <c r="E7" s="40"/>
      <c r="F7" s="40"/>
      <c r="G7" s="40"/>
      <c r="H7" s="40"/>
      <c r="I7" s="41"/>
      <c r="J7" s="14">
        <f>SUM(F8:F9)</f>
        <v>0</v>
      </c>
      <c r="K7" s="14">
        <f>SUM(G8:G9)</f>
        <v>0</v>
      </c>
      <c r="L7" s="14">
        <f>SUM(I8:I9)</f>
        <v>0</v>
      </c>
    </row>
    <row r="8" spans="1:12" x14ac:dyDescent="0.25">
      <c r="A8" s="33"/>
      <c r="B8" s="35"/>
      <c r="C8" s="2"/>
      <c r="D8" s="2"/>
      <c r="E8" s="2"/>
      <c r="F8" s="10"/>
      <c r="G8" s="10"/>
      <c r="H8" s="10"/>
      <c r="I8" s="11"/>
      <c r="J8" s="33"/>
      <c r="K8" s="34"/>
      <c r="L8" s="35"/>
    </row>
    <row r="9" spans="1:12" x14ac:dyDescent="0.25">
      <c r="A9" s="36"/>
      <c r="B9" s="38"/>
      <c r="C9" s="2"/>
      <c r="D9" s="2"/>
      <c r="E9" s="2"/>
      <c r="F9" s="10"/>
      <c r="G9" s="10"/>
      <c r="H9" s="10"/>
      <c r="I9" s="11"/>
      <c r="J9" s="36"/>
      <c r="K9" s="37"/>
      <c r="L9" s="38"/>
    </row>
    <row r="10" spans="1:12" x14ac:dyDescent="0.25">
      <c r="A10" s="2" t="str">
        <f>Eelarve!A5</f>
        <v>A6.2.1</v>
      </c>
      <c r="B10" s="39" t="str">
        <f>Eelarve!B5</f>
        <v>Owner`s supervision (Estonian part)</v>
      </c>
      <c r="C10" s="40"/>
      <c r="D10" s="40"/>
      <c r="E10" s="40"/>
      <c r="F10" s="40"/>
      <c r="G10" s="40"/>
      <c r="H10" s="40"/>
      <c r="I10" s="41"/>
      <c r="J10" s="14">
        <f>SUM(F11:F12)</f>
        <v>0</v>
      </c>
      <c r="K10" s="14">
        <f>SUM(G11:G12)</f>
        <v>0</v>
      </c>
      <c r="L10" s="14">
        <f>SUM(I11:I12)</f>
        <v>0</v>
      </c>
    </row>
    <row r="11" spans="1:12" x14ac:dyDescent="0.25">
      <c r="A11" s="33"/>
      <c r="B11" s="35"/>
      <c r="C11" s="2"/>
      <c r="D11" s="2"/>
      <c r="E11" s="2"/>
      <c r="F11" s="10"/>
      <c r="G11" s="10"/>
      <c r="H11" s="10"/>
      <c r="I11" s="11"/>
      <c r="J11" s="33"/>
      <c r="K11" s="34"/>
      <c r="L11" s="35"/>
    </row>
    <row r="12" spans="1:12" x14ac:dyDescent="0.25">
      <c r="A12" s="36"/>
      <c r="B12" s="38"/>
      <c r="C12" s="2"/>
      <c r="D12" s="2"/>
      <c r="E12" s="2"/>
      <c r="F12" s="10"/>
      <c r="G12" s="10"/>
      <c r="H12" s="10"/>
      <c r="I12" s="11"/>
      <c r="J12" s="36"/>
      <c r="K12" s="37"/>
      <c r="L12" s="38"/>
    </row>
    <row r="13" spans="1:12" x14ac:dyDescent="0.25">
      <c r="A13" s="42" t="s">
        <v>1</v>
      </c>
      <c r="B13" s="42"/>
      <c r="C13" s="42"/>
      <c r="D13" s="42"/>
      <c r="E13" s="42"/>
      <c r="F13" s="42"/>
      <c r="G13" s="42"/>
      <c r="H13" s="42"/>
      <c r="I13" s="42"/>
      <c r="J13" s="9">
        <f>SUM(J4,J7,J10)</f>
        <v>0</v>
      </c>
      <c r="K13" s="9">
        <f t="shared" ref="K13:L13" si="0">SUM(K4,K7,K10)</f>
        <v>0</v>
      </c>
      <c r="L13" s="9">
        <f t="shared" si="0"/>
        <v>0</v>
      </c>
    </row>
  </sheetData>
  <mergeCells count="18">
    <mergeCell ref="A1:B2"/>
    <mergeCell ref="C1:C2"/>
    <mergeCell ref="D1:D2"/>
    <mergeCell ref="J1:L1"/>
    <mergeCell ref="A3:L3"/>
    <mergeCell ref="F1:H1"/>
    <mergeCell ref="A13:I13"/>
    <mergeCell ref="E1:E2"/>
    <mergeCell ref="I1:I2"/>
    <mergeCell ref="B10:I10"/>
    <mergeCell ref="A5:B6"/>
    <mergeCell ref="A8:B9"/>
    <mergeCell ref="A11:B12"/>
    <mergeCell ref="B4:I4"/>
    <mergeCell ref="B7:I7"/>
    <mergeCell ref="J11:L12"/>
    <mergeCell ref="J8:L9"/>
    <mergeCell ref="J5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AA10-5157-45A3-935F-DD17809B3D57}">
  <dimension ref="A1:G74"/>
  <sheetViews>
    <sheetView workbookViewId="0">
      <selection activeCell="B46" sqref="B46:C46"/>
    </sheetView>
  </sheetViews>
  <sheetFormatPr defaultRowHeight="15" x14ac:dyDescent="0.25"/>
  <cols>
    <col min="1" max="1" width="19.28515625" bestFit="1" customWidth="1"/>
    <col min="2" max="3" width="13.42578125" customWidth="1"/>
    <col min="5" max="5" width="19.28515625" bestFit="1" customWidth="1"/>
    <col min="6" max="7" width="13.42578125" customWidth="1"/>
  </cols>
  <sheetData>
    <row r="1" spans="1:7" x14ac:dyDescent="0.25">
      <c r="A1" s="7" t="s">
        <v>17</v>
      </c>
      <c r="B1" s="53"/>
      <c r="C1" s="53"/>
      <c r="E1" s="52" t="s">
        <v>20</v>
      </c>
      <c r="F1" s="52"/>
      <c r="G1" s="52"/>
    </row>
    <row r="2" spans="1:7" x14ac:dyDescent="0.25">
      <c r="A2" s="7" t="s">
        <v>18</v>
      </c>
      <c r="B2" s="53"/>
      <c r="C2" s="53"/>
      <c r="E2" s="52"/>
      <c r="F2" s="52"/>
      <c r="G2" s="52"/>
    </row>
    <row r="3" spans="1:7" x14ac:dyDescent="0.25">
      <c r="A3" s="7" t="s">
        <v>19</v>
      </c>
      <c r="B3" s="53"/>
      <c r="C3" s="53"/>
      <c r="E3" s="52"/>
      <c r="F3" s="52"/>
      <c r="G3" s="52"/>
    </row>
    <row r="4" spans="1:7" x14ac:dyDescent="0.25">
      <c r="A4" s="8"/>
      <c r="B4" s="27" t="s">
        <v>33</v>
      </c>
      <c r="C4" s="27" t="s">
        <v>32</v>
      </c>
      <c r="E4" s="8"/>
      <c r="F4" s="27" t="s">
        <v>33</v>
      </c>
      <c r="G4" s="27" t="s">
        <v>32</v>
      </c>
    </row>
    <row r="5" spans="1:7" x14ac:dyDescent="0.25">
      <c r="A5" s="19">
        <v>43466</v>
      </c>
      <c r="B5" s="9">
        <f>C5*1.333</f>
        <v>0</v>
      </c>
      <c r="C5" s="9"/>
      <c r="E5" s="19">
        <v>43466</v>
      </c>
      <c r="F5" s="9">
        <f t="shared" ref="F5:G13" si="0">SUM(B5,B20,B35,B50,B65)</f>
        <v>0</v>
      </c>
      <c r="G5" s="9">
        <f t="shared" si="0"/>
        <v>0</v>
      </c>
    </row>
    <row r="6" spans="1:7" x14ac:dyDescent="0.25">
      <c r="A6" s="19">
        <v>43497</v>
      </c>
      <c r="B6" s="9">
        <f t="shared" ref="B6:B13" si="1">C6*1.333</f>
        <v>0</v>
      </c>
      <c r="C6" s="9"/>
      <c r="E6" s="19">
        <v>43497</v>
      </c>
      <c r="F6" s="9">
        <f t="shared" si="0"/>
        <v>0</v>
      </c>
      <c r="G6" s="9">
        <f t="shared" si="0"/>
        <v>0</v>
      </c>
    </row>
    <row r="7" spans="1:7" x14ac:dyDescent="0.25">
      <c r="A7" s="19">
        <v>43525</v>
      </c>
      <c r="B7" s="9">
        <f t="shared" si="1"/>
        <v>0</v>
      </c>
      <c r="C7" s="9"/>
      <c r="E7" s="19">
        <v>43525</v>
      </c>
      <c r="F7" s="9">
        <f t="shared" si="0"/>
        <v>0</v>
      </c>
      <c r="G7" s="9">
        <f t="shared" si="0"/>
        <v>0</v>
      </c>
    </row>
    <row r="8" spans="1:7" x14ac:dyDescent="0.25">
      <c r="A8" s="19">
        <v>43556</v>
      </c>
      <c r="B8" s="9">
        <f t="shared" si="1"/>
        <v>0</v>
      </c>
      <c r="C8" s="9"/>
      <c r="E8" s="19">
        <v>43556</v>
      </c>
      <c r="F8" s="9">
        <f t="shared" si="0"/>
        <v>0</v>
      </c>
      <c r="G8" s="9">
        <f t="shared" si="0"/>
        <v>0</v>
      </c>
    </row>
    <row r="9" spans="1:7" x14ac:dyDescent="0.25">
      <c r="A9" s="19">
        <v>43586</v>
      </c>
      <c r="B9" s="9">
        <f t="shared" si="1"/>
        <v>0</v>
      </c>
      <c r="C9" s="9"/>
      <c r="E9" s="19">
        <v>43586</v>
      </c>
      <c r="F9" s="9">
        <f t="shared" si="0"/>
        <v>0</v>
      </c>
      <c r="G9" s="9">
        <f t="shared" si="0"/>
        <v>0</v>
      </c>
    </row>
    <row r="10" spans="1:7" x14ac:dyDescent="0.25">
      <c r="A10" s="19">
        <v>43617</v>
      </c>
      <c r="B10" s="9">
        <f t="shared" si="1"/>
        <v>0</v>
      </c>
      <c r="C10" s="9"/>
      <c r="E10" s="19">
        <v>43617</v>
      </c>
      <c r="F10" s="9">
        <f t="shared" si="0"/>
        <v>0</v>
      </c>
      <c r="G10" s="9">
        <f t="shared" si="0"/>
        <v>0</v>
      </c>
    </row>
    <row r="11" spans="1:7" x14ac:dyDescent="0.25">
      <c r="A11" s="19">
        <v>43647</v>
      </c>
      <c r="B11" s="9">
        <f t="shared" si="1"/>
        <v>0</v>
      </c>
      <c r="C11" s="9"/>
      <c r="E11" s="19">
        <v>43647</v>
      </c>
      <c r="F11" s="9">
        <f t="shared" si="0"/>
        <v>0</v>
      </c>
      <c r="G11" s="9">
        <f t="shared" si="0"/>
        <v>0</v>
      </c>
    </row>
    <row r="12" spans="1:7" x14ac:dyDescent="0.25">
      <c r="A12" s="19">
        <v>43678</v>
      </c>
      <c r="B12" s="9">
        <f t="shared" si="1"/>
        <v>0</v>
      </c>
      <c r="C12" s="9"/>
      <c r="E12" s="19">
        <v>43678</v>
      </c>
      <c r="F12" s="9">
        <f t="shared" si="0"/>
        <v>0</v>
      </c>
      <c r="G12" s="9">
        <f t="shared" si="0"/>
        <v>0</v>
      </c>
    </row>
    <row r="13" spans="1:7" x14ac:dyDescent="0.25">
      <c r="A13" s="19">
        <v>43709</v>
      </c>
      <c r="B13" s="9">
        <f t="shared" si="1"/>
        <v>0</v>
      </c>
      <c r="C13" s="9"/>
      <c r="E13" s="19">
        <v>43709</v>
      </c>
      <c r="F13" s="9">
        <f t="shared" si="0"/>
        <v>0</v>
      </c>
      <c r="G13" s="9">
        <f t="shared" si="0"/>
        <v>0</v>
      </c>
    </row>
    <row r="14" spans="1:7" x14ac:dyDescent="0.25">
      <c r="A14" s="20" t="s">
        <v>1</v>
      </c>
      <c r="B14" s="9">
        <f>SUM(B5:B13)</f>
        <v>0</v>
      </c>
      <c r="C14" s="9">
        <f t="shared" ref="C14" si="2">SUM(C5:C13)</f>
        <v>0</v>
      </c>
      <c r="E14" s="20" t="s">
        <v>1</v>
      </c>
      <c r="F14" s="9">
        <f>SUM(F5:F13)</f>
        <v>0</v>
      </c>
      <c r="G14" s="9">
        <f t="shared" ref="G14" si="3">SUM(G5:G13)</f>
        <v>0</v>
      </c>
    </row>
    <row r="16" spans="1:7" x14ac:dyDescent="0.25">
      <c r="A16" s="7" t="s">
        <v>17</v>
      </c>
      <c r="B16" s="53"/>
      <c r="C16" s="53"/>
    </row>
    <row r="17" spans="1:3" x14ac:dyDescent="0.25">
      <c r="A17" s="7" t="s">
        <v>18</v>
      </c>
      <c r="B17" s="53"/>
      <c r="C17" s="53"/>
    </row>
    <row r="18" spans="1:3" x14ac:dyDescent="0.25">
      <c r="A18" s="7" t="s">
        <v>19</v>
      </c>
      <c r="B18" s="53"/>
      <c r="C18" s="53"/>
    </row>
    <row r="19" spans="1:3" x14ac:dyDescent="0.25">
      <c r="A19" s="8"/>
      <c r="B19" s="27" t="s">
        <v>33</v>
      </c>
      <c r="C19" s="27" t="s">
        <v>32</v>
      </c>
    </row>
    <row r="20" spans="1:3" x14ac:dyDescent="0.25">
      <c r="A20" s="19">
        <v>43466</v>
      </c>
      <c r="B20" s="9">
        <f t="shared" ref="B20:B28" si="4">C20*1.333</f>
        <v>0</v>
      </c>
      <c r="C20" s="9"/>
    </row>
    <row r="21" spans="1:3" x14ac:dyDescent="0.25">
      <c r="A21" s="19">
        <v>43497</v>
      </c>
      <c r="B21" s="9">
        <f t="shared" si="4"/>
        <v>0</v>
      </c>
      <c r="C21" s="9"/>
    </row>
    <row r="22" spans="1:3" x14ac:dyDescent="0.25">
      <c r="A22" s="19">
        <v>43525</v>
      </c>
      <c r="B22" s="9">
        <f t="shared" si="4"/>
        <v>0</v>
      </c>
      <c r="C22" s="9"/>
    </row>
    <row r="23" spans="1:3" x14ac:dyDescent="0.25">
      <c r="A23" s="19">
        <v>43556</v>
      </c>
      <c r="B23" s="9">
        <f t="shared" si="4"/>
        <v>0</v>
      </c>
      <c r="C23" s="9"/>
    </row>
    <row r="24" spans="1:3" x14ac:dyDescent="0.25">
      <c r="A24" s="19">
        <v>43586</v>
      </c>
      <c r="B24" s="9">
        <f t="shared" si="4"/>
        <v>0</v>
      </c>
      <c r="C24" s="9"/>
    </row>
    <row r="25" spans="1:3" x14ac:dyDescent="0.25">
      <c r="A25" s="19">
        <v>43617</v>
      </c>
      <c r="B25" s="9">
        <f t="shared" si="4"/>
        <v>0</v>
      </c>
      <c r="C25" s="9"/>
    </row>
    <row r="26" spans="1:3" x14ac:dyDescent="0.25">
      <c r="A26" s="19">
        <v>43647</v>
      </c>
      <c r="B26" s="9">
        <f t="shared" si="4"/>
        <v>0</v>
      </c>
      <c r="C26" s="9"/>
    </row>
    <row r="27" spans="1:3" x14ac:dyDescent="0.25">
      <c r="A27" s="19">
        <v>43678</v>
      </c>
      <c r="B27" s="9">
        <f t="shared" si="4"/>
        <v>0</v>
      </c>
      <c r="C27" s="9"/>
    </row>
    <row r="28" spans="1:3" x14ac:dyDescent="0.25">
      <c r="A28" s="19">
        <v>43709</v>
      </c>
      <c r="B28" s="9">
        <f t="shared" si="4"/>
        <v>0</v>
      </c>
      <c r="C28" s="9"/>
    </row>
    <row r="29" spans="1:3" x14ac:dyDescent="0.25">
      <c r="A29" s="20" t="s">
        <v>1</v>
      </c>
      <c r="B29" s="9">
        <f>SUM(B20:B28)</f>
        <v>0</v>
      </c>
      <c r="C29" s="9">
        <f t="shared" ref="C29" si="5">SUM(C20:C28)</f>
        <v>0</v>
      </c>
    </row>
    <row r="31" spans="1:3" x14ac:dyDescent="0.25">
      <c r="A31" s="7" t="s">
        <v>17</v>
      </c>
      <c r="B31" s="53"/>
      <c r="C31" s="53"/>
    </row>
    <row r="32" spans="1:3" x14ac:dyDescent="0.25">
      <c r="A32" s="7" t="s">
        <v>18</v>
      </c>
      <c r="B32" s="53"/>
      <c r="C32" s="53"/>
    </row>
    <row r="33" spans="1:3" x14ac:dyDescent="0.25">
      <c r="A33" s="7" t="s">
        <v>19</v>
      </c>
      <c r="B33" s="53"/>
      <c r="C33" s="53"/>
    </row>
    <row r="34" spans="1:3" x14ac:dyDescent="0.25">
      <c r="A34" s="8"/>
      <c r="B34" s="27" t="s">
        <v>33</v>
      </c>
      <c r="C34" s="27" t="s">
        <v>32</v>
      </c>
    </row>
    <row r="35" spans="1:3" x14ac:dyDescent="0.25">
      <c r="A35" s="19">
        <v>43466</v>
      </c>
      <c r="B35" s="9">
        <f t="shared" ref="B35:B43" si="6">C35*1.333</f>
        <v>0</v>
      </c>
      <c r="C35" s="9"/>
    </row>
    <row r="36" spans="1:3" x14ac:dyDescent="0.25">
      <c r="A36" s="19">
        <v>43497</v>
      </c>
      <c r="B36" s="9">
        <f t="shared" si="6"/>
        <v>0</v>
      </c>
      <c r="C36" s="9"/>
    </row>
    <row r="37" spans="1:3" x14ac:dyDescent="0.25">
      <c r="A37" s="19">
        <v>43525</v>
      </c>
      <c r="B37" s="9">
        <f t="shared" si="6"/>
        <v>0</v>
      </c>
      <c r="C37" s="9"/>
    </row>
    <row r="38" spans="1:3" x14ac:dyDescent="0.25">
      <c r="A38" s="19">
        <v>43556</v>
      </c>
      <c r="B38" s="9">
        <f t="shared" si="6"/>
        <v>0</v>
      </c>
      <c r="C38" s="9"/>
    </row>
    <row r="39" spans="1:3" x14ac:dyDescent="0.25">
      <c r="A39" s="19">
        <v>43586</v>
      </c>
      <c r="B39" s="9">
        <f t="shared" si="6"/>
        <v>0</v>
      </c>
      <c r="C39" s="9"/>
    </row>
    <row r="40" spans="1:3" x14ac:dyDescent="0.25">
      <c r="A40" s="19">
        <v>43617</v>
      </c>
      <c r="B40" s="9">
        <f t="shared" si="6"/>
        <v>0</v>
      </c>
      <c r="C40" s="9"/>
    </row>
    <row r="41" spans="1:3" x14ac:dyDescent="0.25">
      <c r="A41" s="19">
        <v>43647</v>
      </c>
      <c r="B41" s="9">
        <f t="shared" si="6"/>
        <v>0</v>
      </c>
      <c r="C41" s="9"/>
    </row>
    <row r="42" spans="1:3" x14ac:dyDescent="0.25">
      <c r="A42" s="19">
        <v>43678</v>
      </c>
      <c r="B42" s="9">
        <f t="shared" si="6"/>
        <v>0</v>
      </c>
      <c r="C42" s="9"/>
    </row>
    <row r="43" spans="1:3" x14ac:dyDescent="0.25">
      <c r="A43" s="19">
        <v>43709</v>
      </c>
      <c r="B43" s="9">
        <f t="shared" si="6"/>
        <v>0</v>
      </c>
      <c r="C43" s="9"/>
    </row>
    <row r="44" spans="1:3" x14ac:dyDescent="0.25">
      <c r="A44" s="20" t="s">
        <v>1</v>
      </c>
      <c r="B44" s="9">
        <f>SUM(B35:B43)</f>
        <v>0</v>
      </c>
      <c r="C44" s="9">
        <f t="shared" ref="C44" si="7">SUM(C35:C43)</f>
        <v>0</v>
      </c>
    </row>
    <row r="46" spans="1:3" x14ac:dyDescent="0.25">
      <c r="A46" s="7" t="s">
        <v>17</v>
      </c>
      <c r="B46" s="53"/>
      <c r="C46" s="53"/>
    </row>
    <row r="47" spans="1:3" x14ac:dyDescent="0.25">
      <c r="A47" s="7" t="s">
        <v>18</v>
      </c>
      <c r="B47" s="53"/>
      <c r="C47" s="53"/>
    </row>
    <row r="48" spans="1:3" x14ac:dyDescent="0.25">
      <c r="A48" s="7" t="s">
        <v>19</v>
      </c>
      <c r="B48" s="53"/>
      <c r="C48" s="53"/>
    </row>
    <row r="49" spans="1:3" x14ac:dyDescent="0.25">
      <c r="A49" s="8"/>
      <c r="B49" s="27" t="s">
        <v>33</v>
      </c>
      <c r="C49" s="27" t="s">
        <v>32</v>
      </c>
    </row>
    <row r="50" spans="1:3" x14ac:dyDescent="0.25">
      <c r="A50" s="19">
        <v>43466</v>
      </c>
      <c r="B50" s="9">
        <f t="shared" ref="B50:B58" si="8">C50*1.333</f>
        <v>0</v>
      </c>
      <c r="C50" s="9"/>
    </row>
    <row r="51" spans="1:3" x14ac:dyDescent="0.25">
      <c r="A51" s="19">
        <v>43497</v>
      </c>
      <c r="B51" s="9">
        <f t="shared" si="8"/>
        <v>0</v>
      </c>
      <c r="C51" s="9"/>
    </row>
    <row r="52" spans="1:3" x14ac:dyDescent="0.25">
      <c r="A52" s="19">
        <v>43525</v>
      </c>
      <c r="B52" s="9">
        <f t="shared" si="8"/>
        <v>0</v>
      </c>
      <c r="C52" s="9"/>
    </row>
    <row r="53" spans="1:3" x14ac:dyDescent="0.25">
      <c r="A53" s="19">
        <v>43556</v>
      </c>
      <c r="B53" s="9">
        <f t="shared" si="8"/>
        <v>0</v>
      </c>
      <c r="C53" s="9"/>
    </row>
    <row r="54" spans="1:3" x14ac:dyDescent="0.25">
      <c r="A54" s="19">
        <v>43586</v>
      </c>
      <c r="B54" s="9">
        <f t="shared" si="8"/>
        <v>0</v>
      </c>
      <c r="C54" s="9"/>
    </row>
    <row r="55" spans="1:3" x14ac:dyDescent="0.25">
      <c r="A55" s="19">
        <v>43617</v>
      </c>
      <c r="B55" s="9">
        <f t="shared" si="8"/>
        <v>0</v>
      </c>
      <c r="C55" s="9"/>
    </row>
    <row r="56" spans="1:3" x14ac:dyDescent="0.25">
      <c r="A56" s="19">
        <v>43647</v>
      </c>
      <c r="B56" s="9">
        <f t="shared" si="8"/>
        <v>0</v>
      </c>
      <c r="C56" s="9"/>
    </row>
    <row r="57" spans="1:3" x14ac:dyDescent="0.25">
      <c r="A57" s="19">
        <v>43678</v>
      </c>
      <c r="B57" s="9">
        <f t="shared" si="8"/>
        <v>0</v>
      </c>
      <c r="C57" s="9"/>
    </row>
    <row r="58" spans="1:3" x14ac:dyDescent="0.25">
      <c r="A58" s="19">
        <v>43709</v>
      </c>
      <c r="B58" s="9">
        <f t="shared" si="8"/>
        <v>0</v>
      </c>
      <c r="C58" s="9"/>
    </row>
    <row r="59" spans="1:3" x14ac:dyDescent="0.25">
      <c r="A59" s="20" t="s">
        <v>1</v>
      </c>
      <c r="B59" s="9">
        <f>SUM(B50:B58)</f>
        <v>0</v>
      </c>
      <c r="C59" s="9">
        <f t="shared" ref="C59" si="9">SUM(C50:C58)</f>
        <v>0</v>
      </c>
    </row>
    <row r="61" spans="1:3" x14ac:dyDescent="0.25">
      <c r="A61" s="7" t="s">
        <v>17</v>
      </c>
      <c r="B61" s="53"/>
      <c r="C61" s="53"/>
    </row>
    <row r="62" spans="1:3" x14ac:dyDescent="0.25">
      <c r="A62" s="7" t="s">
        <v>18</v>
      </c>
      <c r="B62" s="53"/>
      <c r="C62" s="53"/>
    </row>
    <row r="63" spans="1:3" x14ac:dyDescent="0.25">
      <c r="A63" s="7" t="s">
        <v>19</v>
      </c>
      <c r="B63" s="53"/>
      <c r="C63" s="53"/>
    </row>
    <row r="64" spans="1:3" x14ac:dyDescent="0.25">
      <c r="A64" s="8"/>
      <c r="B64" s="27" t="s">
        <v>33</v>
      </c>
      <c r="C64" s="27" t="s">
        <v>32</v>
      </c>
    </row>
    <row r="65" spans="1:3" x14ac:dyDescent="0.25">
      <c r="A65" s="19">
        <v>43466</v>
      </c>
      <c r="B65" s="9">
        <f t="shared" ref="B65:B73" si="10">C65*1.333</f>
        <v>0</v>
      </c>
      <c r="C65" s="9"/>
    </row>
    <row r="66" spans="1:3" x14ac:dyDescent="0.25">
      <c r="A66" s="19">
        <v>43497</v>
      </c>
      <c r="B66" s="9">
        <f t="shared" si="10"/>
        <v>0</v>
      </c>
      <c r="C66" s="9"/>
    </row>
    <row r="67" spans="1:3" x14ac:dyDescent="0.25">
      <c r="A67" s="19">
        <v>43525</v>
      </c>
      <c r="B67" s="9">
        <f t="shared" si="10"/>
        <v>0</v>
      </c>
      <c r="C67" s="9"/>
    </row>
    <row r="68" spans="1:3" x14ac:dyDescent="0.25">
      <c r="A68" s="19">
        <v>43556</v>
      </c>
      <c r="B68" s="9">
        <f t="shared" si="10"/>
        <v>0</v>
      </c>
      <c r="C68" s="9"/>
    </row>
    <row r="69" spans="1:3" x14ac:dyDescent="0.25">
      <c r="A69" s="19">
        <v>43586</v>
      </c>
      <c r="B69" s="9">
        <f t="shared" si="10"/>
        <v>0</v>
      </c>
      <c r="C69" s="9"/>
    </row>
    <row r="70" spans="1:3" x14ac:dyDescent="0.25">
      <c r="A70" s="19">
        <v>43617</v>
      </c>
      <c r="B70" s="9">
        <f t="shared" si="10"/>
        <v>0</v>
      </c>
      <c r="C70" s="9"/>
    </row>
    <row r="71" spans="1:3" x14ac:dyDescent="0.25">
      <c r="A71" s="19">
        <v>43647</v>
      </c>
      <c r="B71" s="9">
        <f t="shared" si="10"/>
        <v>0</v>
      </c>
      <c r="C71" s="9"/>
    </row>
    <row r="72" spans="1:3" x14ac:dyDescent="0.25">
      <c r="A72" s="19">
        <v>43678</v>
      </c>
      <c r="B72" s="9">
        <f t="shared" si="10"/>
        <v>0</v>
      </c>
      <c r="C72" s="9"/>
    </row>
    <row r="73" spans="1:3" x14ac:dyDescent="0.25">
      <c r="A73" s="19">
        <v>43709</v>
      </c>
      <c r="B73" s="9">
        <f t="shared" si="10"/>
        <v>0</v>
      </c>
      <c r="C73" s="9"/>
    </row>
    <row r="74" spans="1:3" x14ac:dyDescent="0.25">
      <c r="A74" s="20" t="s">
        <v>1</v>
      </c>
      <c r="B74" s="9">
        <f>SUM(B65:B73)</f>
        <v>0</v>
      </c>
      <c r="C74" s="9">
        <f t="shared" ref="C74" si="11">SUM(C65:C73)</f>
        <v>0</v>
      </c>
    </row>
  </sheetData>
  <mergeCells count="16">
    <mergeCell ref="B48:C48"/>
    <mergeCell ref="B61:C61"/>
    <mergeCell ref="B62:C62"/>
    <mergeCell ref="B63:C63"/>
    <mergeCell ref="B18:C18"/>
    <mergeCell ref="B31:C31"/>
    <mergeCell ref="B32:C32"/>
    <mergeCell ref="B33:C33"/>
    <mergeCell ref="B46:C46"/>
    <mergeCell ref="B47:C47"/>
    <mergeCell ref="B1:C1"/>
    <mergeCell ref="E1:G3"/>
    <mergeCell ref="B2:C2"/>
    <mergeCell ref="B3:C3"/>
    <mergeCell ref="B16:C16"/>
    <mergeCell ref="B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1" sqref="C11"/>
    </sheetView>
  </sheetViews>
  <sheetFormatPr defaultRowHeight="15" x14ac:dyDescent="0.25"/>
  <cols>
    <col min="2" max="2" width="90" style="15" customWidth="1"/>
    <col min="3" max="14" width="13.42578125" customWidth="1"/>
    <col min="15" max="15" width="54.85546875" customWidth="1"/>
  </cols>
  <sheetData>
    <row r="1" spans="1:15" x14ac:dyDescent="0.25">
      <c r="A1" s="56"/>
      <c r="B1" s="56"/>
      <c r="C1" s="51" t="s">
        <v>38</v>
      </c>
      <c r="D1" s="51"/>
      <c r="E1" s="51"/>
      <c r="F1" s="51" t="s">
        <v>39</v>
      </c>
      <c r="G1" s="51"/>
      <c r="H1" s="51"/>
      <c r="I1" s="51" t="s">
        <v>40</v>
      </c>
      <c r="J1" s="51"/>
      <c r="K1" s="51"/>
      <c r="L1" s="51" t="s">
        <v>41</v>
      </c>
      <c r="M1" s="51"/>
      <c r="N1" s="51"/>
      <c r="O1" s="7" t="s">
        <v>16</v>
      </c>
    </row>
    <row r="2" spans="1:15" x14ac:dyDescent="0.25">
      <c r="A2" s="56"/>
      <c r="B2" s="56"/>
      <c r="C2" s="7" t="s">
        <v>7</v>
      </c>
      <c r="D2" s="7" t="s">
        <v>2</v>
      </c>
      <c r="E2" s="7" t="s">
        <v>8</v>
      </c>
      <c r="F2" s="7" t="s">
        <v>7</v>
      </c>
      <c r="G2" s="7" t="s">
        <v>2</v>
      </c>
      <c r="H2" s="7" t="s">
        <v>8</v>
      </c>
      <c r="I2" s="7" t="s">
        <v>7</v>
      </c>
      <c r="J2" s="7" t="s">
        <v>2</v>
      </c>
      <c r="K2" s="7" t="s">
        <v>8</v>
      </c>
      <c r="L2" s="7" t="s">
        <v>7</v>
      </c>
      <c r="M2" s="7" t="s">
        <v>2</v>
      </c>
      <c r="N2" s="7" t="s">
        <v>8</v>
      </c>
      <c r="O2" s="7"/>
    </row>
    <row r="3" spans="1:15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8" t="s">
        <v>10</v>
      </c>
      <c r="B4" s="3" t="s">
        <v>11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8"/>
    </row>
    <row r="5" spans="1:15" x14ac:dyDescent="0.25">
      <c r="A5" s="8" t="s">
        <v>12</v>
      </c>
      <c r="B5" s="3" t="s">
        <v>13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8"/>
    </row>
    <row r="6" spans="1:15" x14ac:dyDescent="0.25">
      <c r="A6" s="8" t="s">
        <v>14</v>
      </c>
      <c r="B6" s="3" t="s">
        <v>15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8"/>
    </row>
    <row r="7" spans="1:15" x14ac:dyDescent="0.25">
      <c r="A7" s="54" t="s">
        <v>1</v>
      </c>
      <c r="B7" s="55"/>
      <c r="C7" s="9">
        <f>SUM(C4:C6)</f>
        <v>0</v>
      </c>
      <c r="D7" s="9">
        <f>SUM(D4:D6)</f>
        <v>0</v>
      </c>
      <c r="E7" s="9">
        <f>SUM(E4:E6)</f>
        <v>0</v>
      </c>
      <c r="F7" s="9">
        <f>SUM(F4:F6)</f>
        <v>0</v>
      </c>
      <c r="G7" s="9">
        <f>SUM(G4:G6)</f>
        <v>0</v>
      </c>
      <c r="H7" s="9">
        <f>SUM(H4:H6)</f>
        <v>0</v>
      </c>
      <c r="I7" s="9">
        <f>SUM(I4:I6)</f>
        <v>0</v>
      </c>
      <c r="J7" s="9">
        <f>SUM(J4:J6)</f>
        <v>0</v>
      </c>
      <c r="K7" s="9">
        <f>SUM(K4:K6)</f>
        <v>0</v>
      </c>
      <c r="L7" s="9">
        <f>SUM(L4:L6)</f>
        <v>0</v>
      </c>
      <c r="M7" s="9">
        <f>SUM(M4:M6)</f>
        <v>0</v>
      </c>
      <c r="N7" s="9">
        <f>SUM(N4:N6)</f>
        <v>0</v>
      </c>
      <c r="O7" s="16"/>
    </row>
    <row r="9" spans="1:15" x14ac:dyDescent="0.25">
      <c r="B9" s="17" t="s">
        <v>42</v>
      </c>
      <c r="C9" s="9">
        <f>SUM(C7)</f>
        <v>0</v>
      </c>
      <c r="D9" s="9">
        <f>SUM(D7)</f>
        <v>0</v>
      </c>
      <c r="E9" s="9">
        <f>SUM(E7)</f>
        <v>0</v>
      </c>
    </row>
    <row r="10" spans="1:15" x14ac:dyDescent="0.25">
      <c r="B10" s="17" t="s">
        <v>43</v>
      </c>
      <c r="C10" s="9">
        <f>SUM(F7)</f>
        <v>0</v>
      </c>
      <c r="D10" s="9">
        <f>SUM(G7)</f>
        <v>0</v>
      </c>
      <c r="E10" s="9">
        <f>SUM(H7)</f>
        <v>0</v>
      </c>
    </row>
    <row r="11" spans="1:15" x14ac:dyDescent="0.25">
      <c r="B11" s="17" t="s">
        <v>44</v>
      </c>
      <c r="C11" s="9">
        <f>SUM(I7)</f>
        <v>0</v>
      </c>
      <c r="D11" s="9">
        <f>SUM(J7)</f>
        <v>0</v>
      </c>
      <c r="E11" s="9">
        <f>SUM(K7)</f>
        <v>0</v>
      </c>
    </row>
    <row r="12" spans="1:15" x14ac:dyDescent="0.25">
      <c r="B12" s="17" t="s">
        <v>45</v>
      </c>
      <c r="C12" s="9">
        <f>SUM(L7)</f>
        <v>0</v>
      </c>
      <c r="D12" s="9">
        <f>SUM(M7)</f>
        <v>0</v>
      </c>
      <c r="E12" s="9">
        <f>SUM(N7)</f>
        <v>0</v>
      </c>
    </row>
    <row r="13" spans="1:15" x14ac:dyDescent="0.25">
      <c r="B13" s="18" t="s">
        <v>46</v>
      </c>
      <c r="C13" s="9">
        <f>SUM(C9:C12)</f>
        <v>0</v>
      </c>
      <c r="D13" s="9">
        <f>SUM(D9:D12)</f>
        <v>0</v>
      </c>
      <c r="E13" s="9">
        <f>SUM(E9:E12)</f>
        <v>0</v>
      </c>
    </row>
  </sheetData>
  <mergeCells count="7">
    <mergeCell ref="C1:E1"/>
    <mergeCell ref="F1:H1"/>
    <mergeCell ref="I1:K1"/>
    <mergeCell ref="L1:N1"/>
    <mergeCell ref="A3:O3"/>
    <mergeCell ref="A1:B2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"/>
  <sheetViews>
    <sheetView workbookViewId="0">
      <selection activeCell="B31" sqref="B31:C31"/>
    </sheetView>
  </sheetViews>
  <sheetFormatPr defaultRowHeight="15" x14ac:dyDescent="0.25"/>
  <cols>
    <col min="1" max="1" width="19.28515625" bestFit="1" customWidth="1"/>
    <col min="2" max="3" width="13.42578125" customWidth="1"/>
    <col min="5" max="5" width="19.28515625" bestFit="1" customWidth="1"/>
    <col min="6" max="7" width="13.42578125" customWidth="1"/>
  </cols>
  <sheetData>
    <row r="1" spans="1:7" x14ac:dyDescent="0.25">
      <c r="A1" s="7" t="s">
        <v>17</v>
      </c>
      <c r="B1" s="53"/>
      <c r="C1" s="53"/>
      <c r="E1" s="52" t="s">
        <v>20</v>
      </c>
      <c r="F1" s="52"/>
      <c r="G1" s="52"/>
    </row>
    <row r="2" spans="1:7" x14ac:dyDescent="0.25">
      <c r="A2" s="7" t="s">
        <v>18</v>
      </c>
      <c r="B2" s="53"/>
      <c r="C2" s="53"/>
      <c r="E2" s="52"/>
      <c r="F2" s="52"/>
      <c r="G2" s="52"/>
    </row>
    <row r="3" spans="1:7" x14ac:dyDescent="0.25">
      <c r="A3" s="7" t="s">
        <v>19</v>
      </c>
      <c r="B3" s="53"/>
      <c r="C3" s="53"/>
      <c r="E3" s="52"/>
      <c r="F3" s="52"/>
      <c r="G3" s="52"/>
    </row>
    <row r="4" spans="1:7" x14ac:dyDescent="0.25">
      <c r="A4" s="8"/>
      <c r="B4" s="21" t="s">
        <v>33</v>
      </c>
      <c r="C4" s="21" t="s">
        <v>32</v>
      </c>
      <c r="E4" s="8"/>
      <c r="F4" s="21" t="s">
        <v>33</v>
      </c>
      <c r="G4" s="21" t="s">
        <v>32</v>
      </c>
    </row>
    <row r="5" spans="1:7" x14ac:dyDescent="0.25">
      <c r="A5" s="19" t="s">
        <v>48</v>
      </c>
      <c r="B5" s="9">
        <f>C5*1.33</f>
        <v>0</v>
      </c>
      <c r="C5" s="9"/>
      <c r="E5" s="19" t="s">
        <v>48</v>
      </c>
      <c r="F5" s="9">
        <f t="shared" ref="F5:G8" si="0">SUM(B5,B15,B25,B35,B45)</f>
        <v>0</v>
      </c>
      <c r="G5" s="9">
        <f t="shared" si="0"/>
        <v>0</v>
      </c>
    </row>
    <row r="6" spans="1:7" x14ac:dyDescent="0.25">
      <c r="A6" s="19" t="s">
        <v>49</v>
      </c>
      <c r="B6" s="9">
        <f t="shared" ref="B6:B8" si="1">C6*1.33</f>
        <v>0</v>
      </c>
      <c r="C6" s="9"/>
      <c r="E6" s="19" t="s">
        <v>49</v>
      </c>
      <c r="F6" s="9">
        <f t="shared" si="0"/>
        <v>0</v>
      </c>
      <c r="G6" s="9">
        <f t="shared" si="0"/>
        <v>0</v>
      </c>
    </row>
    <row r="7" spans="1:7" x14ac:dyDescent="0.25">
      <c r="A7" s="19" t="s">
        <v>50</v>
      </c>
      <c r="B7" s="9">
        <f t="shared" si="1"/>
        <v>0</v>
      </c>
      <c r="C7" s="9"/>
      <c r="E7" s="19" t="s">
        <v>50</v>
      </c>
      <c r="F7" s="9">
        <f t="shared" si="0"/>
        <v>0</v>
      </c>
      <c r="G7" s="9">
        <f t="shared" si="0"/>
        <v>0</v>
      </c>
    </row>
    <row r="8" spans="1:7" x14ac:dyDescent="0.25">
      <c r="A8" s="19" t="s">
        <v>51</v>
      </c>
      <c r="B8" s="9">
        <f t="shared" si="1"/>
        <v>0</v>
      </c>
      <c r="C8" s="9"/>
      <c r="E8" s="19" t="s">
        <v>51</v>
      </c>
      <c r="F8" s="9">
        <f t="shared" si="0"/>
        <v>0</v>
      </c>
      <c r="G8" s="9">
        <f t="shared" si="0"/>
        <v>0</v>
      </c>
    </row>
    <row r="9" spans="1:7" x14ac:dyDescent="0.25">
      <c r="A9" s="20" t="s">
        <v>1</v>
      </c>
      <c r="B9" s="9">
        <f>SUM(B5:B8)</f>
        <v>0</v>
      </c>
      <c r="C9" s="9">
        <f>SUM(C5:C8)</f>
        <v>0</v>
      </c>
      <c r="E9" s="20" t="s">
        <v>1</v>
      </c>
      <c r="F9" s="9">
        <f>SUM(F5:F8)</f>
        <v>0</v>
      </c>
      <c r="G9" s="9">
        <f>SUM(G5:G8)</f>
        <v>0</v>
      </c>
    </row>
    <row r="11" spans="1:7" x14ac:dyDescent="0.25">
      <c r="A11" s="7" t="s">
        <v>17</v>
      </c>
      <c r="B11" s="53"/>
      <c r="C11" s="53"/>
    </row>
    <row r="12" spans="1:7" x14ac:dyDescent="0.25">
      <c r="A12" s="7" t="s">
        <v>18</v>
      </c>
      <c r="B12" s="53"/>
      <c r="C12" s="53"/>
    </row>
    <row r="13" spans="1:7" x14ac:dyDescent="0.25">
      <c r="A13" s="7" t="s">
        <v>19</v>
      </c>
      <c r="B13" s="53"/>
      <c r="C13" s="53"/>
    </row>
    <row r="14" spans="1:7" x14ac:dyDescent="0.25">
      <c r="A14" s="8"/>
      <c r="B14" s="21" t="s">
        <v>33</v>
      </c>
      <c r="C14" s="21" t="s">
        <v>32</v>
      </c>
    </row>
    <row r="15" spans="1:7" x14ac:dyDescent="0.25">
      <c r="A15" s="19" t="s">
        <v>48</v>
      </c>
      <c r="B15" s="9">
        <f t="shared" ref="B15:B18" si="2">C15*1.33</f>
        <v>0</v>
      </c>
      <c r="C15" s="9"/>
    </row>
    <row r="16" spans="1:7" x14ac:dyDescent="0.25">
      <c r="A16" s="19" t="s">
        <v>49</v>
      </c>
      <c r="B16" s="9">
        <f t="shared" si="2"/>
        <v>0</v>
      </c>
      <c r="C16" s="9"/>
    </row>
    <row r="17" spans="1:3" x14ac:dyDescent="0.25">
      <c r="A17" s="19" t="s">
        <v>50</v>
      </c>
      <c r="B17" s="9">
        <f t="shared" si="2"/>
        <v>0</v>
      </c>
      <c r="C17" s="9"/>
    </row>
    <row r="18" spans="1:3" x14ac:dyDescent="0.25">
      <c r="A18" s="19" t="s">
        <v>51</v>
      </c>
      <c r="B18" s="9">
        <f t="shared" si="2"/>
        <v>0</v>
      </c>
      <c r="C18" s="9"/>
    </row>
    <row r="19" spans="1:3" x14ac:dyDescent="0.25">
      <c r="A19" s="20" t="s">
        <v>1</v>
      </c>
      <c r="B19" s="9">
        <f>SUM(B15:B18)</f>
        <v>0</v>
      </c>
      <c r="C19" s="9">
        <f>SUM(C15:C18)</f>
        <v>0</v>
      </c>
    </row>
    <row r="21" spans="1:3" x14ac:dyDescent="0.25">
      <c r="A21" s="7" t="s">
        <v>17</v>
      </c>
      <c r="B21" s="53"/>
      <c r="C21" s="53"/>
    </row>
    <row r="22" spans="1:3" x14ac:dyDescent="0.25">
      <c r="A22" s="7" t="s">
        <v>18</v>
      </c>
      <c r="B22" s="53"/>
      <c r="C22" s="53"/>
    </row>
    <row r="23" spans="1:3" x14ac:dyDescent="0.25">
      <c r="A23" s="7" t="s">
        <v>19</v>
      </c>
      <c r="B23" s="53"/>
      <c r="C23" s="53"/>
    </row>
    <row r="24" spans="1:3" x14ac:dyDescent="0.25">
      <c r="A24" s="8"/>
      <c r="B24" s="21" t="s">
        <v>33</v>
      </c>
      <c r="C24" s="21" t="s">
        <v>32</v>
      </c>
    </row>
    <row r="25" spans="1:3" x14ac:dyDescent="0.25">
      <c r="A25" s="19" t="s">
        <v>48</v>
      </c>
      <c r="B25" s="9">
        <f t="shared" ref="B25:B28" si="3">C25*1.33</f>
        <v>0</v>
      </c>
      <c r="C25" s="9"/>
    </row>
    <row r="26" spans="1:3" x14ac:dyDescent="0.25">
      <c r="A26" s="19" t="s">
        <v>49</v>
      </c>
      <c r="B26" s="9">
        <f t="shared" si="3"/>
        <v>0</v>
      </c>
      <c r="C26" s="9"/>
    </row>
    <row r="27" spans="1:3" x14ac:dyDescent="0.25">
      <c r="A27" s="19" t="s">
        <v>50</v>
      </c>
      <c r="B27" s="9">
        <f t="shared" si="3"/>
        <v>0</v>
      </c>
      <c r="C27" s="9"/>
    </row>
    <row r="28" spans="1:3" x14ac:dyDescent="0.25">
      <c r="A28" s="19" t="s">
        <v>51</v>
      </c>
      <c r="B28" s="9">
        <f t="shared" si="3"/>
        <v>0</v>
      </c>
      <c r="C28" s="9"/>
    </row>
    <row r="29" spans="1:3" x14ac:dyDescent="0.25">
      <c r="A29" s="20" t="s">
        <v>1</v>
      </c>
      <c r="B29" s="9">
        <f>SUM(B25:B28)</f>
        <v>0</v>
      </c>
      <c r="C29" s="9">
        <f>SUM(C25:C28)</f>
        <v>0</v>
      </c>
    </row>
    <row r="31" spans="1:3" x14ac:dyDescent="0.25">
      <c r="A31" s="7" t="s">
        <v>17</v>
      </c>
      <c r="B31" s="53"/>
      <c r="C31" s="53"/>
    </row>
    <row r="32" spans="1:3" x14ac:dyDescent="0.25">
      <c r="A32" s="7" t="s">
        <v>18</v>
      </c>
      <c r="B32" s="53"/>
      <c r="C32" s="53"/>
    </row>
    <row r="33" spans="1:3" x14ac:dyDescent="0.25">
      <c r="A33" s="7" t="s">
        <v>19</v>
      </c>
      <c r="B33" s="53"/>
      <c r="C33" s="53"/>
    </row>
    <row r="34" spans="1:3" x14ac:dyDescent="0.25">
      <c r="A34" s="8"/>
      <c r="B34" s="21" t="s">
        <v>33</v>
      </c>
      <c r="C34" s="21" t="s">
        <v>32</v>
      </c>
    </row>
    <row r="35" spans="1:3" x14ac:dyDescent="0.25">
      <c r="A35" s="19" t="s">
        <v>48</v>
      </c>
      <c r="B35" s="9">
        <f t="shared" ref="B35:B38" si="4">C35*1.33</f>
        <v>0</v>
      </c>
      <c r="C35" s="9"/>
    </row>
    <row r="36" spans="1:3" x14ac:dyDescent="0.25">
      <c r="A36" s="19" t="s">
        <v>49</v>
      </c>
      <c r="B36" s="9">
        <f t="shared" si="4"/>
        <v>0</v>
      </c>
      <c r="C36" s="9"/>
    </row>
    <row r="37" spans="1:3" x14ac:dyDescent="0.25">
      <c r="A37" s="19" t="s">
        <v>50</v>
      </c>
      <c r="B37" s="9">
        <f t="shared" si="4"/>
        <v>0</v>
      </c>
      <c r="C37" s="9"/>
    </row>
    <row r="38" spans="1:3" x14ac:dyDescent="0.25">
      <c r="A38" s="19" t="s">
        <v>51</v>
      </c>
      <c r="B38" s="9">
        <f t="shared" si="4"/>
        <v>0</v>
      </c>
      <c r="C38" s="9"/>
    </row>
    <row r="39" spans="1:3" x14ac:dyDescent="0.25">
      <c r="A39" s="20" t="s">
        <v>1</v>
      </c>
      <c r="B39" s="9">
        <f>SUM(B35:B38)</f>
        <v>0</v>
      </c>
      <c r="C39" s="9">
        <f>SUM(C35:C38)</f>
        <v>0</v>
      </c>
    </row>
    <row r="41" spans="1:3" x14ac:dyDescent="0.25">
      <c r="A41" s="7" t="s">
        <v>17</v>
      </c>
      <c r="B41" s="53"/>
      <c r="C41" s="53"/>
    </row>
    <row r="42" spans="1:3" x14ac:dyDescent="0.25">
      <c r="A42" s="7" t="s">
        <v>18</v>
      </c>
      <c r="B42" s="53"/>
      <c r="C42" s="53"/>
    </row>
    <row r="43" spans="1:3" x14ac:dyDescent="0.25">
      <c r="A43" s="7" t="s">
        <v>19</v>
      </c>
      <c r="B43" s="53"/>
      <c r="C43" s="53"/>
    </row>
    <row r="44" spans="1:3" x14ac:dyDescent="0.25">
      <c r="A44" s="8"/>
      <c r="B44" s="21" t="s">
        <v>33</v>
      </c>
      <c r="C44" s="21" t="s">
        <v>32</v>
      </c>
    </row>
    <row r="45" spans="1:3" x14ac:dyDescent="0.25">
      <c r="A45" s="19" t="s">
        <v>48</v>
      </c>
      <c r="B45" s="9">
        <f t="shared" ref="B45:B48" si="5">C45*1.33</f>
        <v>0</v>
      </c>
      <c r="C45" s="9"/>
    </row>
    <row r="46" spans="1:3" x14ac:dyDescent="0.25">
      <c r="A46" s="19" t="s">
        <v>49</v>
      </c>
      <c r="B46" s="9">
        <f t="shared" si="5"/>
        <v>0</v>
      </c>
      <c r="C46" s="9"/>
    </row>
    <row r="47" spans="1:3" x14ac:dyDescent="0.25">
      <c r="A47" s="19" t="s">
        <v>50</v>
      </c>
      <c r="B47" s="9">
        <f t="shared" si="5"/>
        <v>0</v>
      </c>
      <c r="C47" s="9"/>
    </row>
    <row r="48" spans="1:3" x14ac:dyDescent="0.25">
      <c r="A48" s="19" t="s">
        <v>51</v>
      </c>
      <c r="B48" s="9">
        <f t="shared" si="5"/>
        <v>0</v>
      </c>
      <c r="C48" s="9"/>
    </row>
    <row r="49" spans="1:3" x14ac:dyDescent="0.25">
      <c r="A49" s="20" t="s">
        <v>1</v>
      </c>
      <c r="B49" s="9">
        <f>SUM(B45:B48)</f>
        <v>0</v>
      </c>
      <c r="C49" s="9">
        <f>SUM(C45:C48)</f>
        <v>0</v>
      </c>
    </row>
  </sheetData>
  <mergeCells count="16">
    <mergeCell ref="B1:C1"/>
    <mergeCell ref="E1:G3"/>
    <mergeCell ref="B2:C2"/>
    <mergeCell ref="B3:C3"/>
    <mergeCell ref="B42:C42"/>
    <mergeCell ref="B21:C21"/>
    <mergeCell ref="B22:C22"/>
    <mergeCell ref="B23:C23"/>
    <mergeCell ref="B11:C11"/>
    <mergeCell ref="B12:C12"/>
    <mergeCell ref="B13:C13"/>
    <mergeCell ref="B43:C43"/>
    <mergeCell ref="B33:C33"/>
    <mergeCell ref="B41:C41"/>
    <mergeCell ref="B31:C31"/>
    <mergeCell ref="B32:C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tabSelected="1" zoomScaleNormal="100" workbookViewId="0">
      <selection activeCell="B32" sqref="B32"/>
    </sheetView>
  </sheetViews>
  <sheetFormatPr defaultRowHeight="15" x14ac:dyDescent="0.25"/>
  <cols>
    <col min="1" max="1" width="73.140625" bestFit="1" customWidth="1"/>
    <col min="2" max="2" width="13.42578125" customWidth="1"/>
    <col min="3" max="3" width="17.28515625" customWidth="1"/>
    <col min="4" max="4" width="18.42578125" customWidth="1"/>
    <col min="5" max="6" width="13.42578125" customWidth="1"/>
  </cols>
  <sheetData>
    <row r="1" spans="1:7" x14ac:dyDescent="0.25">
      <c r="A1" s="22" t="s">
        <v>21</v>
      </c>
      <c r="B1" s="22"/>
      <c r="C1" s="22"/>
      <c r="D1" s="22"/>
      <c r="E1" s="22"/>
      <c r="F1" s="22"/>
      <c r="G1" s="22"/>
    </row>
    <row r="2" spans="1:7" x14ac:dyDescent="0.25">
      <c r="A2" s="23" t="s">
        <v>22</v>
      </c>
      <c r="B2" s="22"/>
      <c r="C2" s="22"/>
      <c r="D2" s="22"/>
      <c r="E2" s="22"/>
      <c r="F2" s="22"/>
      <c r="G2" s="22"/>
    </row>
    <row r="3" spans="1:7" x14ac:dyDescent="0.25">
      <c r="A3" s="22" t="s">
        <v>23</v>
      </c>
      <c r="B3" s="22"/>
      <c r="C3" s="22"/>
      <c r="D3" s="22"/>
      <c r="E3" s="22"/>
      <c r="F3" s="22"/>
      <c r="G3" s="22"/>
    </row>
    <row r="4" spans="1:7" x14ac:dyDescent="0.25">
      <c r="A4" s="22"/>
      <c r="B4" s="22"/>
      <c r="C4" s="22"/>
      <c r="D4" s="22"/>
      <c r="E4" s="22"/>
      <c r="F4" s="22"/>
      <c r="G4" s="22"/>
    </row>
    <row r="5" spans="1:7" x14ac:dyDescent="0.25">
      <c r="A5" s="57" t="s">
        <v>52</v>
      </c>
      <c r="B5" s="58"/>
      <c r="C5" s="58"/>
      <c r="D5" s="58"/>
      <c r="E5" s="58"/>
      <c r="F5" s="59"/>
      <c r="G5" s="22"/>
    </row>
    <row r="6" spans="1:7" x14ac:dyDescent="0.25">
      <c r="A6" s="8"/>
      <c r="B6" s="8" t="s">
        <v>24</v>
      </c>
      <c r="C6" s="8" t="s">
        <v>36</v>
      </c>
      <c r="D6" s="8" t="s">
        <v>37</v>
      </c>
      <c r="E6" s="8" t="s">
        <v>25</v>
      </c>
      <c r="F6" s="8" t="s">
        <v>35</v>
      </c>
      <c r="G6" s="22"/>
    </row>
    <row r="7" spans="1:7" x14ac:dyDescent="0.25">
      <c r="A7" s="8" t="s">
        <v>28</v>
      </c>
      <c r="B7" s="9">
        <f>SUM('2019 aruandlus'!J13,)</f>
        <v>0</v>
      </c>
      <c r="C7" s="9"/>
      <c r="D7" s="9"/>
      <c r="E7" s="9">
        <f>SUM('2019 aruandlus'!K13,)</f>
        <v>0</v>
      </c>
      <c r="F7" s="9">
        <f>SUM('2019 aruandlus'!L13,)</f>
        <v>0</v>
      </c>
      <c r="G7" s="22"/>
    </row>
    <row r="8" spans="1:7" x14ac:dyDescent="0.25">
      <c r="A8" s="8" t="s">
        <v>29</v>
      </c>
      <c r="B8" s="9">
        <f>SUM('2019 aruandlus personal'!F14)</f>
        <v>0</v>
      </c>
      <c r="C8" s="9"/>
      <c r="D8" s="9"/>
      <c r="E8" s="25"/>
      <c r="F8" s="25"/>
      <c r="G8" s="22"/>
    </row>
    <row r="9" spans="1:7" x14ac:dyDescent="0.25">
      <c r="A9" s="64"/>
      <c r="B9" s="64"/>
      <c r="C9" s="64"/>
      <c r="D9" s="64"/>
      <c r="E9" s="64"/>
      <c r="G9" s="22"/>
    </row>
    <row r="10" spans="1:7" x14ac:dyDescent="0.25">
      <c r="A10" s="63" t="s">
        <v>53</v>
      </c>
      <c r="B10" s="63"/>
      <c r="C10" s="63"/>
      <c r="D10" s="63"/>
      <c r="E10" s="63"/>
      <c r="F10" s="63"/>
      <c r="G10" s="22"/>
    </row>
    <row r="11" spans="1:7" x14ac:dyDescent="0.25">
      <c r="A11" s="8"/>
      <c r="B11" s="8" t="s">
        <v>24</v>
      </c>
      <c r="C11" s="8"/>
      <c r="D11" s="8"/>
      <c r="E11" s="8" t="s">
        <v>25</v>
      </c>
      <c r="F11" s="8" t="s">
        <v>35</v>
      </c>
      <c r="G11" s="22"/>
    </row>
    <row r="12" spans="1:7" x14ac:dyDescent="0.25">
      <c r="A12" s="8" t="s">
        <v>30</v>
      </c>
      <c r="B12" s="9">
        <f>SUM('2019 prognoos'!C11)</f>
        <v>0</v>
      </c>
      <c r="C12" s="9"/>
      <c r="D12" s="9"/>
      <c r="E12" s="9">
        <f>'2019 prognoos'!D11</f>
        <v>0</v>
      </c>
      <c r="F12" s="9">
        <f>'2019 prognoos'!E11</f>
        <v>0</v>
      </c>
      <c r="G12" s="22"/>
    </row>
    <row r="13" spans="1:7" x14ac:dyDescent="0.25">
      <c r="A13" s="8" t="s">
        <v>29</v>
      </c>
      <c r="B13" s="9">
        <f>'2019 prognoos personal'!F7</f>
        <v>0</v>
      </c>
      <c r="C13" s="9"/>
      <c r="D13" s="9"/>
      <c r="E13" s="25"/>
      <c r="F13" s="25"/>
      <c r="G13" s="22"/>
    </row>
    <row r="14" spans="1:7" x14ac:dyDescent="0.25">
      <c r="A14" s="64"/>
      <c r="B14" s="64"/>
      <c r="C14" s="64"/>
      <c r="D14" s="64"/>
      <c r="E14" s="64"/>
      <c r="G14" s="22"/>
    </row>
    <row r="15" spans="1:7" x14ac:dyDescent="0.25">
      <c r="A15" s="64"/>
      <c r="B15" s="64"/>
      <c r="C15" s="64"/>
      <c r="D15" s="64"/>
      <c r="E15" s="64"/>
      <c r="G15" s="22"/>
    </row>
    <row r="16" spans="1:7" x14ac:dyDescent="0.25">
      <c r="A16" s="60" t="s">
        <v>31</v>
      </c>
      <c r="B16" s="61"/>
      <c r="C16" s="61"/>
      <c r="D16" s="61"/>
      <c r="E16" s="61"/>
      <c r="F16" s="62"/>
      <c r="G16" s="22"/>
    </row>
    <row r="17" spans="1:7" x14ac:dyDescent="0.25">
      <c r="A17" s="8"/>
      <c r="B17" s="8" t="s">
        <v>24</v>
      </c>
      <c r="C17" s="8"/>
      <c r="D17" s="8"/>
      <c r="E17" s="8" t="s">
        <v>25</v>
      </c>
      <c r="F17" s="8" t="s">
        <v>35</v>
      </c>
      <c r="G17" s="22"/>
    </row>
    <row r="18" spans="1:7" x14ac:dyDescent="0.25">
      <c r="A18" s="8" t="s">
        <v>34</v>
      </c>
      <c r="B18" s="9">
        <f>SUM(B7:B8,B12:B13,)</f>
        <v>0</v>
      </c>
      <c r="C18" s="9"/>
      <c r="D18" s="9"/>
      <c r="E18" s="9">
        <f>SUM(E7,E12,)</f>
        <v>0</v>
      </c>
      <c r="F18" s="26">
        <f>SUM(B18:E18)</f>
        <v>0</v>
      </c>
      <c r="G18" s="22"/>
    </row>
    <row r="19" spans="1:7" x14ac:dyDescent="0.25">
      <c r="A19" s="22"/>
      <c r="B19" s="22"/>
      <c r="C19" s="22"/>
      <c r="D19" s="22"/>
      <c r="E19" s="22"/>
      <c r="F19" s="22"/>
      <c r="G19" s="22"/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2"/>
      <c r="B22" s="22"/>
      <c r="C22" s="22"/>
      <c r="D22" s="22"/>
      <c r="E22" s="22"/>
      <c r="F22" s="22"/>
      <c r="G22" s="22"/>
    </row>
    <row r="23" spans="1:7" x14ac:dyDescent="0.25">
      <c r="A23" s="65" t="s">
        <v>47</v>
      </c>
      <c r="B23" s="22"/>
      <c r="C23" s="22"/>
      <c r="D23" s="22"/>
      <c r="E23" s="22"/>
      <c r="F23" s="22"/>
      <c r="G23" s="22"/>
    </row>
    <row r="24" spans="1:7" x14ac:dyDescent="0.25">
      <c r="A24" s="22" t="s">
        <v>26</v>
      </c>
      <c r="B24" s="22"/>
      <c r="C24" s="22"/>
      <c r="D24" s="22"/>
      <c r="E24" s="22"/>
      <c r="F24" s="22"/>
      <c r="G24" s="22"/>
    </row>
    <row r="25" spans="1:7" x14ac:dyDescent="0.25">
      <c r="A25" s="22"/>
      <c r="B25" s="22"/>
      <c r="C25" s="22"/>
      <c r="D25" s="22"/>
      <c r="E25" s="22"/>
      <c r="F25" s="22"/>
      <c r="G25" s="22"/>
    </row>
    <row r="26" spans="1:7" x14ac:dyDescent="0.25">
      <c r="A26" s="24" t="s">
        <v>27</v>
      </c>
      <c r="B26" s="22"/>
      <c r="C26" s="22"/>
      <c r="D26" s="22"/>
      <c r="E26" s="22"/>
      <c r="F26" s="22"/>
      <c r="G26" s="22"/>
    </row>
    <row r="27" spans="1:7" x14ac:dyDescent="0.25">
      <c r="A27" s="22"/>
      <c r="B27" s="22"/>
      <c r="C27" s="22"/>
      <c r="D27" s="22"/>
      <c r="E27" s="22"/>
      <c r="F27" s="22"/>
      <c r="G27" s="22"/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G29" s="22"/>
    </row>
  </sheetData>
  <mergeCells count="6">
    <mergeCell ref="A16:F16"/>
    <mergeCell ref="A5:F5"/>
    <mergeCell ref="A10:F10"/>
    <mergeCell ref="A9:E9"/>
    <mergeCell ref="A14:E14"/>
    <mergeCell ref="A15:E1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93E8CBBFDDC64C91A9F88299EAC8E9" ma:contentTypeVersion="10" ma:contentTypeDescription="Loo uus dokument" ma:contentTypeScope="" ma:versionID="465dcb9d88c84253df6dee80ff7c0ee2">
  <xsd:schema xmlns:xsd="http://www.w3.org/2001/XMLSchema" xmlns:xs="http://www.w3.org/2001/XMLSchema" xmlns:p="http://schemas.microsoft.com/office/2006/metadata/properties" xmlns:ns2="bb98a71c-6863-4927-9a55-c76a7d548d18" xmlns:ns3="60c67042-8ef2-4164-a38d-fbaf346b0eb3" targetNamespace="http://schemas.microsoft.com/office/2006/metadata/properties" ma:root="true" ma:fieldsID="4a0d93e994708c6ffbec13bbda4e251e" ns2:_="" ns3:_="">
    <xsd:import namespace="bb98a71c-6863-4927-9a55-c76a7d548d18"/>
    <xsd:import namespace="60c67042-8ef2-4164-a38d-fbaf346b0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8a71c-6863-4927-9a55-c76a7d548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67042-8ef2-4164-a38d-fbaf346b0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93BCF8-1387-4B39-A562-A7BDDCC47837}"/>
</file>

<file path=customXml/itemProps2.xml><?xml version="1.0" encoding="utf-8"?>
<ds:datastoreItem xmlns:ds="http://schemas.openxmlformats.org/officeDocument/2006/customXml" ds:itemID="{31C6484E-2D58-41EE-91DD-4E8FAE9B6672}"/>
</file>

<file path=customXml/itemProps3.xml><?xml version="1.0" encoding="utf-8"?>
<ds:datastoreItem xmlns:ds="http://schemas.openxmlformats.org/officeDocument/2006/customXml" ds:itemID="{AEAAC5F0-FB39-4E1A-8D3B-46B6F1DDB8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Eelarve</vt:lpstr>
      <vt:lpstr>2019 aruandlus</vt:lpstr>
      <vt:lpstr>2019 aruandlus personal</vt:lpstr>
      <vt:lpstr>2019 prognoos</vt:lpstr>
      <vt:lpstr>2019 prognoos personal</vt:lpstr>
      <vt:lpstr>Väljamaksetaotlus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Kristjan Kaunissaare</dc:creator>
  <cp:lastModifiedBy>Taavi</cp:lastModifiedBy>
  <cp:lastPrinted>2016-10-04T11:40:55Z</cp:lastPrinted>
  <dcterms:created xsi:type="dcterms:W3CDTF">2016-08-25T06:01:42Z</dcterms:created>
  <dcterms:modified xsi:type="dcterms:W3CDTF">2019-05-21T12:05:32Z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0x0101000393E8CBBFDDC64C91A9F88299EAC8E9</vt:lpwstr>
  </property>
</Properties>
</file>